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115" windowHeight="7755"/>
  </bookViews>
  <sheets>
    <sheet name="Empresa  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2" i="1" l="1"/>
  <c r="H12" i="1"/>
  <c r="F12" i="1"/>
  <c r="F11" i="1"/>
  <c r="E11" i="1"/>
  <c r="L10" i="1"/>
  <c r="G10" i="1" s="1"/>
  <c r="K10" i="1"/>
  <c r="I10" i="1"/>
  <c r="R9" i="1"/>
  <c r="L9" i="1"/>
  <c r="G9" i="1" s="1"/>
  <c r="K9" i="1"/>
  <c r="I9" i="1"/>
  <c r="R8" i="1"/>
  <c r="L8" i="1"/>
  <c r="G8" i="1" s="1"/>
  <c r="K8" i="1"/>
  <c r="I8" i="1"/>
  <c r="R7" i="1"/>
  <c r="L7" i="1"/>
  <c r="G7" i="1" s="1"/>
  <c r="K7" i="1"/>
  <c r="I7" i="1"/>
  <c r="R6" i="1"/>
  <c r="L6" i="1"/>
  <c r="G6" i="1" s="1"/>
  <c r="K6" i="1"/>
  <c r="I6" i="1"/>
  <c r="R5" i="1"/>
  <c r="L5" i="1"/>
  <c r="G5" i="1" s="1"/>
  <c r="K5" i="1"/>
  <c r="I5" i="1"/>
  <c r="I12" i="1" s="1"/>
  <c r="G11" i="1" l="1"/>
  <c r="K12" i="1"/>
  <c r="R11" i="1"/>
  <c r="L11" i="1"/>
</calcChain>
</file>

<file path=xl/sharedStrings.xml><?xml version="1.0" encoding="utf-8"?>
<sst xmlns="http://schemas.openxmlformats.org/spreadsheetml/2006/main" count="46" uniqueCount="38">
  <si>
    <t>Rutas</t>
  </si>
  <si>
    <t>Origen</t>
  </si>
  <si>
    <t>Destino</t>
  </si>
  <si>
    <t>Demanda [vpd]</t>
  </si>
  <si>
    <t>Longitud [km]</t>
  </si>
  <si>
    <t>Km recorridos diarios [km]</t>
  </si>
  <si>
    <t>Intervalos [min]</t>
  </si>
  <si>
    <t>Tiempo de espera [min]</t>
  </si>
  <si>
    <t>Intervalos HMD [min]</t>
  </si>
  <si>
    <t>Tiempo espera (HMD) [min]</t>
  </si>
  <si>
    <t xml:space="preserve"> Vueltas</t>
  </si>
  <si>
    <t>Tiempo de ciclo [min]</t>
  </si>
  <si>
    <t>Tiempo recorrido [min]</t>
  </si>
  <si>
    <t>Tiempo de recorrido diario [min]</t>
  </si>
  <si>
    <t xml:space="preserve">Tiempo de terminal [min] </t>
  </si>
  <si>
    <t>Velocidad [km/h]</t>
  </si>
  <si>
    <t>Número de unidades [veh]</t>
  </si>
  <si>
    <t>Tipo de unidad</t>
  </si>
  <si>
    <t>n</t>
  </si>
  <si>
    <t>R5</t>
  </si>
  <si>
    <t>Misión</t>
  </si>
  <si>
    <t>Maquilas</t>
  </si>
  <si>
    <t xml:space="preserve">Capacidad 40 </t>
  </si>
  <si>
    <t>R7</t>
  </si>
  <si>
    <t>E.P.A. (Centro)</t>
  </si>
  <si>
    <t>R8</t>
  </si>
  <si>
    <t xml:space="preserve">E.P.A. </t>
  </si>
  <si>
    <t>R10</t>
  </si>
  <si>
    <t>Altos de Santa Teresa</t>
  </si>
  <si>
    <t>Capacidad 40</t>
  </si>
  <si>
    <t>R11</t>
  </si>
  <si>
    <t>NOBLASI III</t>
  </si>
  <si>
    <t>R12</t>
  </si>
  <si>
    <t>Circuito Fundadores-Maquilas</t>
  </si>
  <si>
    <t xml:space="preserve">Totales </t>
  </si>
  <si>
    <t>Suma</t>
  </si>
  <si>
    <t>Promedio</t>
  </si>
  <si>
    <t>Características Operativas Empresa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</si>
</sst>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3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2" borderId="1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s/Disminucion%20de%20vueltas%20transporte%20maquiladora%20la%20mas%20nueva%20Al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Hoja1"/>
      <sheetName val="Hoja2"/>
      <sheetName val="Hoja3"/>
    </sheetNames>
    <sheetDataSet>
      <sheetData sheetId="0">
        <row r="21">
          <cell r="I21">
            <v>3.75</v>
          </cell>
        </row>
      </sheetData>
      <sheetData sheetId="1">
        <row r="20">
          <cell r="I20">
            <v>2.9</v>
          </cell>
        </row>
      </sheetData>
      <sheetData sheetId="2">
        <row r="20">
          <cell r="I20">
            <v>3.2</v>
          </cell>
        </row>
      </sheetData>
      <sheetData sheetId="3">
        <row r="20">
          <cell r="I20">
            <v>8.1999999999999993</v>
          </cell>
        </row>
      </sheetData>
      <sheetData sheetId="4">
        <row r="21">
          <cell r="I21">
            <v>5.35</v>
          </cell>
        </row>
      </sheetData>
      <sheetData sheetId="5">
        <row r="20">
          <cell r="I20">
            <v>8.1333333333333329</v>
          </cell>
        </row>
      </sheetData>
      <sheetData sheetId="6">
        <row r="21">
          <cell r="I21">
            <v>5.45</v>
          </cell>
        </row>
      </sheetData>
      <sheetData sheetId="7">
        <row r="21">
          <cell r="I21">
            <v>5.4666666666666668</v>
          </cell>
        </row>
      </sheetData>
      <sheetData sheetId="8">
        <row r="20">
          <cell r="I20">
            <v>1.0333333333333334</v>
          </cell>
        </row>
      </sheetData>
      <sheetData sheetId="9">
        <row r="21">
          <cell r="I21">
            <v>4</v>
          </cell>
        </row>
      </sheetData>
      <sheetData sheetId="10">
        <row r="21">
          <cell r="I21">
            <v>3.2</v>
          </cell>
        </row>
      </sheetData>
      <sheetData sheetId="11">
        <row r="21">
          <cell r="I21">
            <v>3</v>
          </cell>
        </row>
      </sheetData>
      <sheetData sheetId="12"/>
      <sheetData sheetId="13">
        <row r="56">
          <cell r="C56">
            <v>35</v>
          </cell>
          <cell r="G56">
            <v>35</v>
          </cell>
          <cell r="I56">
            <v>35</v>
          </cell>
          <cell r="J56">
            <v>40</v>
          </cell>
          <cell r="L56">
            <v>40</v>
          </cell>
          <cell r="M56">
            <v>30</v>
          </cell>
          <cell r="N56">
            <v>50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tabSelected="1" zoomScale="80" zoomScaleNormal="80" workbookViewId="0">
      <selection activeCell="B2" sqref="B2:S2"/>
    </sheetView>
  </sheetViews>
  <sheetFormatPr baseColWidth="10" defaultRowHeight="15" x14ac:dyDescent="0.25"/>
  <cols>
    <col min="3" max="3" width="23.7109375" customWidth="1"/>
    <col min="4" max="4" width="23.85546875" bestFit="1" customWidth="1"/>
    <col min="6" max="6" width="12.140625" bestFit="1" customWidth="1"/>
    <col min="7" max="7" width="12.140625" customWidth="1"/>
    <col min="19" max="19" width="16.7109375" bestFit="1" customWidth="1"/>
  </cols>
  <sheetData>
    <row r="1" spans="2:19" ht="15.75" thickBot="1" x14ac:dyDescent="0.3"/>
    <row r="2" spans="2:19" ht="39" customHeight="1" thickBot="1" x14ac:dyDescent="0.3">
      <c r="B2" s="38" t="s">
        <v>37</v>
      </c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2:19" ht="63.75" thickBot="1" x14ac:dyDescent="0.3">
      <c r="B3" s="1" t="s">
        <v>0</v>
      </c>
      <c r="C3" s="2" t="s">
        <v>1</v>
      </c>
      <c r="D3" s="2" t="s">
        <v>2</v>
      </c>
      <c r="E3" s="37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4" t="s">
        <v>17</v>
      </c>
    </row>
    <row r="4" spans="2:19" ht="3" customHeight="1" thickBot="1" x14ac:dyDescent="0.3"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 t="s">
        <v>18</v>
      </c>
      <c r="O4" s="7"/>
      <c r="P4" s="7"/>
      <c r="Q4" s="6"/>
      <c r="R4" s="6"/>
      <c r="S4" s="8"/>
    </row>
    <row r="5" spans="2:19" ht="30" customHeight="1" x14ac:dyDescent="0.35">
      <c r="B5" s="9" t="s">
        <v>19</v>
      </c>
      <c r="C5" s="10" t="s">
        <v>20</v>
      </c>
      <c r="D5" s="10" t="s">
        <v>21</v>
      </c>
      <c r="E5" s="11">
        <v>1588</v>
      </c>
      <c r="F5" s="11">
        <v>27.652350329000001</v>
      </c>
      <c r="G5" s="11">
        <f t="shared" ref="G5:G10" si="0">+F5*L5</f>
        <v>967.83226151500003</v>
      </c>
      <c r="H5" s="12">
        <v>30</v>
      </c>
      <c r="I5" s="11">
        <f t="shared" ref="I5:I10" si="1">++H5/2</f>
        <v>15</v>
      </c>
      <c r="J5" s="12">
        <v>20</v>
      </c>
      <c r="K5" s="11">
        <f t="shared" ref="K5:K10" si="2">+J5/2</f>
        <v>10</v>
      </c>
      <c r="L5" s="13">
        <f>+[1]Hoja2!$G$56</f>
        <v>35</v>
      </c>
      <c r="M5" s="13">
        <v>107.35618363023532</v>
      </c>
      <c r="N5" s="13">
        <v>97.596530572941191</v>
      </c>
      <c r="O5" s="13">
        <v>3415.8785700529415</v>
      </c>
      <c r="P5" s="13">
        <v>9.7596530572941305</v>
      </c>
      <c r="Q5" s="11">
        <v>17</v>
      </c>
      <c r="R5" s="13">
        <f>+[1]R5!$I$21</f>
        <v>5.35</v>
      </c>
      <c r="S5" s="14" t="s">
        <v>22</v>
      </c>
    </row>
    <row r="6" spans="2:19" ht="30" customHeight="1" x14ac:dyDescent="0.35">
      <c r="B6" s="15" t="s">
        <v>23</v>
      </c>
      <c r="C6" s="16" t="s">
        <v>24</v>
      </c>
      <c r="D6" s="17" t="s">
        <v>21</v>
      </c>
      <c r="E6" s="18">
        <v>1340</v>
      </c>
      <c r="F6" s="18">
        <v>28.1072753885</v>
      </c>
      <c r="G6" s="18">
        <f t="shared" si="0"/>
        <v>983.75463859749993</v>
      </c>
      <c r="H6" s="19">
        <v>30</v>
      </c>
      <c r="I6" s="18">
        <f t="shared" si="1"/>
        <v>15</v>
      </c>
      <c r="J6" s="19">
        <v>20</v>
      </c>
      <c r="K6" s="18">
        <f t="shared" si="2"/>
        <v>10</v>
      </c>
      <c r="L6" s="20">
        <f>+[1]Hoja2!$I$56</f>
        <v>35</v>
      </c>
      <c r="M6" s="20">
        <v>109.122363273</v>
      </c>
      <c r="N6" s="20">
        <v>99.202148429999994</v>
      </c>
      <c r="O6" s="20">
        <v>3472.0751950499998</v>
      </c>
      <c r="P6" s="20">
        <v>9.9202148430000108</v>
      </c>
      <c r="Q6" s="18">
        <v>17</v>
      </c>
      <c r="R6" s="20">
        <f>+[1]R7!$I$21</f>
        <v>5.45</v>
      </c>
      <c r="S6" s="21" t="s">
        <v>22</v>
      </c>
    </row>
    <row r="7" spans="2:19" ht="30" customHeight="1" x14ac:dyDescent="0.35">
      <c r="B7" s="22" t="s">
        <v>25</v>
      </c>
      <c r="C7" s="16" t="s">
        <v>26</v>
      </c>
      <c r="D7" s="16" t="s">
        <v>21</v>
      </c>
      <c r="E7" s="18">
        <v>1591</v>
      </c>
      <c r="F7" s="18">
        <v>21.0272014158</v>
      </c>
      <c r="G7" s="18">
        <f t="shared" si="0"/>
        <v>841.08805663199996</v>
      </c>
      <c r="H7" s="19">
        <v>30</v>
      </c>
      <c r="I7" s="18">
        <f t="shared" si="1"/>
        <v>15</v>
      </c>
      <c r="J7" s="19">
        <v>15</v>
      </c>
      <c r="K7" s="18">
        <f t="shared" si="2"/>
        <v>7.5</v>
      </c>
      <c r="L7" s="20">
        <f>+[1]Hoja2!$J$56</f>
        <v>40</v>
      </c>
      <c r="M7" s="20">
        <v>81.635017261341176</v>
      </c>
      <c r="N7" s="20">
        <v>74.213652055764697</v>
      </c>
      <c r="O7" s="20">
        <v>2968.5460822305877</v>
      </c>
      <c r="P7" s="20">
        <v>7.4213652055764783</v>
      </c>
      <c r="Q7" s="18">
        <v>17</v>
      </c>
      <c r="R7" s="20">
        <f>+[1]R8!$I$21</f>
        <v>5.4666666666666668</v>
      </c>
      <c r="S7" s="21" t="s">
        <v>22</v>
      </c>
    </row>
    <row r="8" spans="2:19" ht="30" customHeight="1" x14ac:dyDescent="0.35">
      <c r="B8" s="22" t="s">
        <v>27</v>
      </c>
      <c r="C8" s="16" t="s">
        <v>28</v>
      </c>
      <c r="D8" s="16" t="s">
        <v>21</v>
      </c>
      <c r="E8" s="18">
        <v>1537</v>
      </c>
      <c r="F8" s="18">
        <v>15.337561004599999</v>
      </c>
      <c r="G8" s="18">
        <f t="shared" si="0"/>
        <v>613.50244018399997</v>
      </c>
      <c r="H8" s="19">
        <v>30</v>
      </c>
      <c r="I8" s="18">
        <f t="shared" si="1"/>
        <v>15</v>
      </c>
      <c r="J8" s="19">
        <v>15</v>
      </c>
      <c r="K8" s="18">
        <f t="shared" si="2"/>
        <v>7.5</v>
      </c>
      <c r="L8" s="20">
        <f>+[1]Hoja2!$L$56</f>
        <v>40</v>
      </c>
      <c r="M8" s="20">
        <v>59.545825076682362</v>
      </c>
      <c r="N8" s="20">
        <v>54.132568251529413</v>
      </c>
      <c r="O8" s="20">
        <v>2165.3027300611766</v>
      </c>
      <c r="P8" s="20">
        <v>5.4132568251529491</v>
      </c>
      <c r="Q8" s="18">
        <v>17</v>
      </c>
      <c r="R8" s="20">
        <f>+[1]R10!$I$21</f>
        <v>4</v>
      </c>
      <c r="S8" s="21" t="s">
        <v>29</v>
      </c>
    </row>
    <row r="9" spans="2:19" ht="30" customHeight="1" x14ac:dyDescent="0.35">
      <c r="B9" s="22" t="s">
        <v>30</v>
      </c>
      <c r="C9" s="16" t="s">
        <v>31</v>
      </c>
      <c r="D9" s="16" t="s">
        <v>21</v>
      </c>
      <c r="E9" s="18">
        <v>1232</v>
      </c>
      <c r="F9" s="18">
        <v>16.450443803700001</v>
      </c>
      <c r="G9" s="18">
        <f t="shared" si="0"/>
        <v>493.513314111</v>
      </c>
      <c r="H9" s="19">
        <v>40</v>
      </c>
      <c r="I9" s="18">
        <f t="shared" si="1"/>
        <v>20</v>
      </c>
      <c r="J9" s="19">
        <v>20</v>
      </c>
      <c r="K9" s="18">
        <f t="shared" si="2"/>
        <v>10</v>
      </c>
      <c r="L9" s="20">
        <f>+[1]Hoja2!$M$56</f>
        <v>30</v>
      </c>
      <c r="M9" s="20">
        <v>63.86642888495296</v>
      </c>
      <c r="N9" s="20">
        <v>58.060389895411774</v>
      </c>
      <c r="O9" s="20">
        <v>1741.8116968623533</v>
      </c>
      <c r="P9" s="20">
        <v>5.8060389895411859</v>
      </c>
      <c r="Q9" s="18">
        <v>17</v>
      </c>
      <c r="R9" s="20">
        <f>+[1]R11!$I$21</f>
        <v>3.2</v>
      </c>
      <c r="S9" s="21" t="s">
        <v>29</v>
      </c>
    </row>
    <row r="10" spans="2:19" ht="30" customHeight="1" thickBot="1" x14ac:dyDescent="0.4">
      <c r="B10" s="23" t="s">
        <v>32</v>
      </c>
      <c r="C10" s="42" t="s">
        <v>33</v>
      </c>
      <c r="D10" s="42"/>
      <c r="E10" s="24">
        <v>2050</v>
      </c>
      <c r="F10" s="24">
        <v>11.6892327253</v>
      </c>
      <c r="G10" s="24">
        <f t="shared" si="0"/>
        <v>584.46163626500004</v>
      </c>
      <c r="H10" s="25">
        <v>20</v>
      </c>
      <c r="I10" s="24">
        <f t="shared" si="1"/>
        <v>10</v>
      </c>
      <c r="J10" s="25">
        <v>15</v>
      </c>
      <c r="K10" s="24">
        <f t="shared" si="2"/>
        <v>7.5</v>
      </c>
      <c r="L10" s="26">
        <f>+[1]Hoja2!$N$56</f>
        <v>50</v>
      </c>
      <c r="M10" s="26">
        <v>45.38172705116471</v>
      </c>
      <c r="N10" s="26">
        <v>41.256115501058822</v>
      </c>
      <c r="O10" s="26">
        <v>2062.805775052941</v>
      </c>
      <c r="P10" s="26">
        <v>4.1256115501058872</v>
      </c>
      <c r="Q10" s="24">
        <v>17</v>
      </c>
      <c r="R10" s="26">
        <v>3.4</v>
      </c>
      <c r="S10" s="27" t="s">
        <v>22</v>
      </c>
    </row>
    <row r="11" spans="2:19" ht="18.75" x14ac:dyDescent="0.25">
      <c r="B11" s="43" t="s">
        <v>34</v>
      </c>
      <c r="C11" s="44"/>
      <c r="D11" s="28" t="s">
        <v>35</v>
      </c>
      <c r="E11" s="29">
        <f>SUM(E5:E10)</f>
        <v>9338</v>
      </c>
      <c r="F11" s="29">
        <f>SUM(F5:F10)</f>
        <v>120.2640646669</v>
      </c>
      <c r="G11" s="29">
        <f>SUM(G5:G10)</f>
        <v>4484.1523473044999</v>
      </c>
      <c r="H11" s="29"/>
      <c r="I11" s="29"/>
      <c r="J11" s="29"/>
      <c r="K11" s="29"/>
      <c r="L11" s="29">
        <f>SUM(L5:L10)</f>
        <v>230</v>
      </c>
      <c r="M11" s="29"/>
      <c r="N11" s="29"/>
      <c r="O11" s="29"/>
      <c r="P11" s="29"/>
      <c r="Q11" s="29"/>
      <c r="R11" s="29">
        <f>SUM(R5:R10)</f>
        <v>26.866666666666664</v>
      </c>
      <c r="S11" s="30"/>
    </row>
    <row r="12" spans="2:19" ht="19.5" thickBot="1" x14ac:dyDescent="0.3">
      <c r="B12" s="45"/>
      <c r="C12" s="46"/>
      <c r="D12" s="31" t="s">
        <v>36</v>
      </c>
      <c r="E12" s="32"/>
      <c r="F12" s="32">
        <f>AVERAGE(F5:F10)</f>
        <v>20.044010777816666</v>
      </c>
      <c r="G12" s="33"/>
      <c r="H12" s="32">
        <f>AVERAGE(H5:H10)</f>
        <v>30</v>
      </c>
      <c r="I12" s="32">
        <f>AVERAGE(I5:I10)</f>
        <v>15</v>
      </c>
      <c r="J12" s="32">
        <f>+AVERAGE(J5:J10)</f>
        <v>17.5</v>
      </c>
      <c r="K12" s="32">
        <f>AVERAGE(K5:K11)</f>
        <v>8.75</v>
      </c>
      <c r="L12" s="32"/>
      <c r="M12" s="32">
        <v>77.817924196229413</v>
      </c>
      <c r="N12" s="32">
        <v>70.743567451117642</v>
      </c>
      <c r="O12" s="32">
        <v>2637.7366748849995</v>
      </c>
      <c r="P12" s="32">
        <v>7.0743567451117739</v>
      </c>
      <c r="Q12" s="32">
        <v>17</v>
      </c>
      <c r="R12" s="32"/>
      <c r="S12" s="34"/>
    </row>
    <row r="17" spans="2:18" x14ac:dyDescent="0.25">
      <c r="R17" s="35"/>
    </row>
    <row r="21" spans="2:18" x14ac:dyDescent="0.25">
      <c r="B21" s="36">
        <v>0.7</v>
      </c>
    </row>
    <row r="22" spans="2:18" x14ac:dyDescent="0.25">
      <c r="B22">
        <v>1.1000000000000001</v>
      </c>
    </row>
    <row r="23" spans="2:18" x14ac:dyDescent="0.25">
      <c r="B23">
        <v>10</v>
      </c>
    </row>
    <row r="24" spans="2:18" x14ac:dyDescent="0.25">
      <c r="B24">
        <v>0.7</v>
      </c>
    </row>
    <row r="25" spans="2:18" x14ac:dyDescent="0.25">
      <c r="B25">
        <v>5</v>
      </c>
    </row>
    <row r="26" spans="2:18" x14ac:dyDescent="0.25">
      <c r="B26">
        <v>0.3</v>
      </c>
    </row>
    <row r="27" spans="2:18" x14ac:dyDescent="0.25">
      <c r="B27">
        <v>960</v>
      </c>
    </row>
    <row r="28" spans="2:18" x14ac:dyDescent="0.25">
      <c r="B28">
        <v>15</v>
      </c>
    </row>
    <row r="29" spans="2:18" x14ac:dyDescent="0.25">
      <c r="B29">
        <v>17</v>
      </c>
    </row>
    <row r="30" spans="2:18" x14ac:dyDescent="0.25">
      <c r="B30">
        <v>20</v>
      </c>
    </row>
  </sheetData>
  <mergeCells count="3">
    <mergeCell ref="B2:S2"/>
    <mergeCell ref="C10:D10"/>
    <mergeCell ref="B11:C12"/>
  </mergeCells>
  <pageMargins left="0.25" right="0.25" top="0.75" bottom="0.75" header="0.3" footer="0.3"/>
  <pageSetup scale="3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  2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Transportes Cubero Bonilla de Cirrí Ltda.</dc:creator>
  <cp:lastModifiedBy>Transportes Cubero Bonilla de Cirrí Ltda.</cp:lastModifiedBy>
  <dcterms:created xsi:type="dcterms:W3CDTF">2016-08-05T16:39:39Z</dcterms:created>
  <dcterms:modified xsi:type="dcterms:W3CDTF">2016-08-05T22:45:47Z</dcterms:modified>
</cp:coreProperties>
</file>